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270" windowWidth="15480" windowHeight="9870"/>
  </bookViews>
  <sheets>
    <sheet name="Лист1" sheetId="1" r:id="rId1"/>
    <sheet name="XLR_NoRangeSheet" sheetId="2" state="veryHidden" r:id="rId2"/>
  </sheets>
  <definedNames>
    <definedName name="Query1">Лист1!$A$7:$AA$33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Лист1!$A$39:$M$39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H8" i="1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7"/>
  <c r="J8" l="1"/>
  <c r="K8" s="1"/>
  <c r="J9"/>
  <c r="J10"/>
  <c r="K10" s="1"/>
  <c r="J11"/>
  <c r="K11" s="1"/>
  <c r="J12"/>
  <c r="J13"/>
  <c r="J14"/>
  <c r="K14" s="1"/>
  <c r="J15"/>
  <c r="K15" s="1"/>
  <c r="J16"/>
  <c r="K16" s="1"/>
  <c r="J17"/>
  <c r="J18"/>
  <c r="K18" s="1"/>
  <c r="J19"/>
  <c r="K19" s="1"/>
  <c r="J20"/>
  <c r="J21"/>
  <c r="J22"/>
  <c r="K22" s="1"/>
  <c r="J23"/>
  <c r="K23" s="1"/>
  <c r="J24"/>
  <c r="K24" s="1"/>
  <c r="J25"/>
  <c r="J26"/>
  <c r="K26" s="1"/>
  <c r="J27"/>
  <c r="K27" s="1"/>
  <c r="J28"/>
  <c r="J29"/>
  <c r="J30"/>
  <c r="K30" s="1"/>
  <c r="J31"/>
  <c r="K31" s="1"/>
  <c r="J32"/>
  <c r="K32" s="1"/>
  <c r="J7"/>
  <c r="K9"/>
  <c r="K12"/>
  <c r="K13"/>
  <c r="K17"/>
  <c r="K20"/>
  <c r="K21"/>
  <c r="K25"/>
  <c r="K28"/>
  <c r="K29"/>
  <c r="K7"/>
  <c r="K33" l="1"/>
  <c r="J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B5" i="2"/>
  <c r="K34" i="1" l="1"/>
</calcChain>
</file>

<file path=xl/sharedStrings.xml><?xml version="1.0" encoding="utf-8"?>
<sst xmlns="http://schemas.openxmlformats.org/spreadsheetml/2006/main" count="154" uniqueCount="105">
  <si>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</si>
  <si>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</si>
  <si>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</si>
  <si>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</si>
  <si>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</si>
  <si>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</si>
  <si>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</si>
  <si>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</si>
  <si>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</si>
  <si>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</si>
  <si>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</si>
  <si>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</si>
  <si>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</si>
  <si>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</si>
  <si>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</si>
  <si>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</si>
  <si>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</si>
  <si>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</si>
  <si>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</si>
  <si>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</si>
  <si>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</si>
  <si>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</si>
  <si>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</si>
  <si>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4.2, Developer  (build 122-D7)</t>
  </si>
  <si>
    <t>Query2</t>
  </si>
  <si>
    <t>Республика Башкортостан</t>
  </si>
  <si>
    <t>Поставка оборудования СПД</t>
  </si>
  <si>
    <t>, тел. , эл.почта:</t>
  </si>
  <si>
    <t/>
  </si>
  <si>
    <t>31.10.2014</t>
  </si>
  <si>
    <t>Ушкевич Сергей Владимирович</t>
  </si>
  <si>
    <t>(347)221-54-67</t>
  </si>
  <si>
    <t>Отдел развития (ОР)</t>
  </si>
  <si>
    <t>Приложение 1.1</t>
  </si>
  <si>
    <t>КОММУТАТОР CISCO ME-3400G-12CS-D</t>
  </si>
  <si>
    <t>Коммутатор Cisco 12*COMBO (10/100/1000 и SFP) + 4 x SFP DC power</t>
  </si>
  <si>
    <t>шт</t>
  </si>
  <si>
    <t>МОДУЛЬ CISCO PVDM3-128</t>
  </si>
  <si>
    <t xml:space="preserve">  кол-во: 6; г. Уфа, ул. Каспийская, д.14; Мухаметшина З.Р. 89018173671</t>
  </si>
  <si>
    <t>МОДУЛЬ CISCO VWIC3-2MFT-G703</t>
  </si>
  <si>
    <t xml:space="preserve">  кол-во: 12; г. Уфа, ул. Каспийская, д.14; Мухаметшина З.Р. 89018173671</t>
  </si>
  <si>
    <t>ТРАНСИВЕР XFP-10GLR-OC192SR</t>
  </si>
  <si>
    <t>Multirate XFP module for 10GBASE-LR and OC192 SR-1</t>
  </si>
  <si>
    <t xml:space="preserve">  кол-во: 8; г. Уфа, ул. Каспийская, д.14; Мухаметшина З.Р. 89018173671</t>
  </si>
  <si>
    <t>ТРАНСИВЕР CISCO XFP-10GER-1921R (ORIGINAL)</t>
  </si>
  <si>
    <t>10GBASE-ERandOC192IR2XFPModule</t>
  </si>
  <si>
    <t xml:space="preserve">  кол-во: 1; г. Уфа, ул. Каспийская, д.14; Мухаметшина З.Р. 89018173671</t>
  </si>
  <si>
    <t>ТРАНСИВЕР CISCO XFP-10GZR-OC192LR</t>
  </si>
  <si>
    <t>Оптический трансивер 1550nm, LC Connector, с дальностью по SMF до 80 км для карт 7600-ES+T маршрутизаторов серии Cisco 7600 и карт A9K-8T-L маршрутизаторов серии Cisco ASR9000</t>
  </si>
  <si>
    <t>МОДУЛЬ WS-X6748-SFP</t>
  </si>
  <si>
    <t>Catalyst 6500 48-port GigE Mod: fabric-enabled (Req. SFPs)</t>
  </si>
  <si>
    <t xml:space="preserve">  кол-во: 1; г. Туймазы, ул. Гафурова, д.60; Николаичев А.П. 89018173670;  кол-во: 4; г. Уфа, ул. Каспийская, д.14; Мухаметшина З.Р. 89018173671</t>
  </si>
  <si>
    <t>МОДУЛЬ ЛИНЕЙНЫЙ A9K-8T-L</t>
  </si>
  <si>
    <t>8-Port 10GE Low Queue Line Card, Requires XFPs</t>
  </si>
  <si>
    <t xml:space="preserve">  кол-во: 2; г. Уфа, ул. Каспийская, д.14; Мухаметшина З.Р. 89018173671</t>
  </si>
  <si>
    <t>МОДУЛЬ ПИТАНИЯ WS-CDC-2500W</t>
  </si>
  <si>
    <t>Catalyst 6000 2500W DC Power Supply</t>
  </si>
  <si>
    <t xml:space="preserve">  кол-во: 3; г. Уфа, ул. Каспийская, д.14; Мухаметшина З.Р. 89018173671</t>
  </si>
  <si>
    <t>СЕРТИФИКАТ ЭЛЕКТРОННЫЙ ТЕХНИЧЕСКОЙ ПОДДЕРЖКИ CISCO SYSTEMS CON-SNT-A9K8TL</t>
  </si>
  <si>
    <t>ТРАНСИВЕР X2-10GB-LR</t>
  </si>
  <si>
    <t>10GBASE-LR X2 Module</t>
  </si>
  <si>
    <t xml:space="preserve">  кол-во: 4; г. Уфа, ул. Каспийская, д.14; Мухаметшина З.Р. 89018173671</t>
  </si>
  <si>
    <t>ТРАНСИВЕР X2-10GB-SR</t>
  </si>
  <si>
    <t>10GBASE-SR X2 Module</t>
  </si>
  <si>
    <t>ТРАНСИВЕР XENPAK-10GB-LR</t>
  </si>
  <si>
    <t>10GBASE-LR XENPAK Module with DOM support</t>
  </si>
  <si>
    <t>ТРАНСИВЕР XENPAK-10GB-SR</t>
  </si>
  <si>
    <t>10GBASE-SR XENPAK Module</t>
  </si>
  <si>
    <t>ТРАНСИВЕР XENPAK-10GB-ZR</t>
  </si>
  <si>
    <t>10GBASE-ZR XENPAK Module</t>
  </si>
  <si>
    <t>КОММУТАТОР CISCO 4500X</t>
  </si>
  <si>
    <t>Коммутатор Cisco Catalyst 4500-X 16 Port 10G SFP+</t>
  </si>
  <si>
    <t xml:space="preserve">  кол-во: 2; г. Стерлитамак, ул. Коммунистическая, д.30; Секварова С.В. 89656487022</t>
  </si>
  <si>
    <t>ТРАНСИВЕР SFP-GE-BX-1550-80-LC</t>
  </si>
  <si>
    <t>Трансивер SFP-модуль (1,25 Гбит/с, 80 км, 1550/1490 нм, одноволоконный, LC)</t>
  </si>
  <si>
    <t>ТРАНСИВЕР SFP-GE-BX-1490-80-LC</t>
  </si>
  <si>
    <t>Трансивер SFP-модуль (1,25 Гбит/с, 80 км, 1490/1550 нм, одноволоконный, LC)</t>
  </si>
  <si>
    <t>ШАССИ WS-C6506-E</t>
  </si>
  <si>
    <t>Catalyst Chassis+Fan Tray+Sup720-10G; IP Base ONLY incl. VSS</t>
  </si>
  <si>
    <t>МОДУЛЬ WS-X6716-10G-3C</t>
  </si>
  <si>
    <t>Catalyst 6500 16 port 10 Gigabit Ethernet w/ DFC3C (req X2)</t>
  </si>
  <si>
    <t>ТРАНСИВЕР X2-10GB-ER</t>
  </si>
  <si>
    <t>10GBASE-ER X2 Module</t>
  </si>
  <si>
    <t>ТРАНСИВЕР SFP+-10GE-1550-80-ZR</t>
  </si>
  <si>
    <t>Трансивер SFP+ модуль (10 Гбит/с, 80 км, 1550 нм, двухволоконный, 10Gbps, 1550nm SFP+ 80km, -5?C ~ +70?, GPP-55192-ZRC)</t>
  </si>
  <si>
    <t>ТРАНСИВЕР SFP+-10GE-1550-40-ER</t>
  </si>
  <si>
    <t>Трансивер SFP+ модуль (10 Гбит/с, 40 км, 1550 нм, двухволоконный, 10Gbps, 1550nm SFP+ 40km, -5?C ~ +70?, GPP-55192-ERC)</t>
  </si>
  <si>
    <t>ТРАНСИВЕР XFP-10GE-1550-80</t>
  </si>
  <si>
    <t>Трансивер XFP модуль (10 Гбит/с, 80 км, 1550 нм, двухволоконный, 1550nm, 10Gbps, XFP 80km, -5?C ~ +70?C, GX-31192-08C)</t>
  </si>
  <si>
    <t xml:space="preserve">  кол-во: 5; г. Уфа, ул. Каспийская, д.14; Мухаметшина З.Р. 89018173671</t>
  </si>
  <si>
    <t>ТРАНСИВЕР XFP-10GE-1310-10</t>
  </si>
  <si>
    <t>Трансивер XFP модуль (10 Гбит/с, 10 км, 1310 нм, двухволоконный, 1310nm DFB, 10Gbps, 10km,  0?C ~ +70?C,  SDH Version+Ethernet Version, GX-31192-LRCKS)</t>
  </si>
  <si>
    <t>ТРАНСИВЕР XFP-10GE-1550-40</t>
  </si>
  <si>
    <t>Трансивер XFP модуль (10 Гбит/с, 40 км, 1550 нм, двухволоконный, 1550nm, 10Gbps, XFP 40km, -5?C ~ +70?, GX-31192-04C)</t>
  </si>
  <si>
    <t>Модули PVDM3 поддерживаются всеми платформами маршрутизаторов Cisco 2900 и 3900 серий. Расширенная архитектура DSP имеет новый процессор обработки пакетов, оптимизированный для голосовых и видео приложений, при этом поддерживающий голосовой framework времменного разделения мультиплексирования IP (TDM-IP), используемый модулями PVDM2.</t>
  </si>
  <si>
    <t>Голосовая интерфейсная карта VWIC3-2MFT-G703 – это универсальная интерфейсная карта, которая комбинирует в себе функции как WAN интерфейса, так и голосового интерфейса (VIC). Карта VWIC3-2MFT-G703 имеет два порта, которые могут быть настроены либо в качесстве E1 голосового интерфейса, либо в качестве WAN интерфейса E1 (G703) для передачи данных. При этом один порт может работать в стандартном режиме E1 с поддержкой сигнализации, а второй порт может работать в режиме без использования сигнализации E1(G.703. Для подключения используются коннекторы RJ-45. 
Данная голосовая карта поддерживается маршрутизаторами Cisco с модели 1921 по модель 3945E.</t>
  </si>
  <si>
    <t xml:space="preserve"> </t>
  </si>
  <si>
    <t>Предельная сумма лота составляет: 25 281 534,41  руб. с НДС.</t>
  </si>
  <si>
    <t xml:space="preserve">  кол-во: 23;  г. Уфа, ул. Каспийская, д.14; Мухаметшина З.Р. 89018173671</t>
  </si>
  <si>
    <t xml:space="preserve">инвестиуии </t>
  </si>
  <si>
    <t xml:space="preserve"> Яппарова Р.Д. тел.: (347) 221-56-62;  8-901-817-39-50 эл.почта r.yapparova@bashtel.ru</t>
  </si>
  <si>
    <t>Тимофеев И.А. тел. 221-54-78 эл. почта: Timofeev@bashtel.ru</t>
  </si>
  <si>
    <t xml:space="preserve"> 2 квартал до 1 июня 2014г., 3 квартал  до 22 сентября 2014г., 4 квартал 2014г. До 24 ноября  2014 г.</t>
  </si>
  <si>
    <t xml:space="preserve"> Гарантийные обязательства - 12 месяцев                                                                                                                                                                                                                                                                                                                                       Сертификат соответствия стандартам РФ                                                                                                                                                                                                                                                                                                                                          Постафщик должен быть авторизованным партнером Cisco Systems                                                                                                                                                                                                                                                                                   Авторизационное посьмо от Cisco Cystems</t>
  </si>
  <si>
    <t xml:space="preserve">ЛОТ </t>
  </si>
</sst>
</file>

<file path=xl/styles.xml><?xml version="1.0" encoding="utf-8"?>
<styleSheet xmlns="http://schemas.openxmlformats.org/spreadsheetml/2006/main">
  <numFmts count="1">
    <numFmt numFmtId="165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5" fontId="0" fillId="0" borderId="4" xfId="0" applyNumberFormat="1" applyBorder="1"/>
    <xf numFmtId="165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quotePrefix="1"/>
    <xf numFmtId="49" fontId="0" fillId="0" borderId="0" xfId="0" applyNumberFormat="1"/>
    <xf numFmtId="165" fontId="0" fillId="0" borderId="0" xfId="0" applyNumberFormat="1" applyBorder="1" applyAlignment="1">
      <alignment horizontal="right" vertical="top" wrapText="1"/>
    </xf>
    <xf numFmtId="165" fontId="0" fillId="0" borderId="0" xfId="0" applyNumberFormat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3" fontId="0" fillId="0" borderId="1" xfId="0" applyNumberFormat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A84"/>
  <sheetViews>
    <sheetView tabSelected="1" topLeftCell="A31" zoomScale="60" zoomScaleNormal="60" workbookViewId="0">
      <selection activeCell="C37" sqref="C37:L37"/>
    </sheetView>
  </sheetViews>
  <sheetFormatPr defaultRowHeight="15"/>
  <cols>
    <col min="1" max="1" width="12.140625" customWidth="1"/>
    <col min="2" max="2" width="26.42578125" customWidth="1"/>
    <col min="3" max="3" width="33.7109375" customWidth="1"/>
    <col min="5" max="5" width="13.42578125" bestFit="1" customWidth="1"/>
    <col min="6" max="6" width="12.28515625" bestFit="1" customWidth="1"/>
    <col min="7" max="7" width="14.28515625" style="7" bestFit="1" customWidth="1"/>
    <col min="8" max="8" width="19.85546875" customWidth="1"/>
    <col min="9" max="9" width="19.5703125" style="8" customWidth="1"/>
    <col min="10" max="10" width="18.5703125" style="8" customWidth="1"/>
    <col min="11" max="11" width="18.28515625" style="9" customWidth="1"/>
    <col min="12" max="12" width="18.7109375" customWidth="1"/>
    <col min="13" max="13" width="3.28515625" customWidth="1"/>
    <col min="23" max="26" width="9.140625" style="10"/>
  </cols>
  <sheetData>
    <row r="1" spans="1:27">
      <c r="L1" s="19" t="s">
        <v>33</v>
      </c>
    </row>
    <row r="2" spans="1:27">
      <c r="A2" s="53" t="s">
        <v>10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27">
      <c r="A3" s="10" t="s">
        <v>104</v>
      </c>
      <c r="B3" s="23" t="s">
        <v>26</v>
      </c>
      <c r="C3" s="22"/>
      <c r="F3" s="22" t="s">
        <v>32</v>
      </c>
      <c r="L3" s="19" t="s">
        <v>99</v>
      </c>
      <c r="M3" s="3"/>
    </row>
    <row r="4" spans="1:27" s="11" customFormat="1">
      <c r="A4" s="43" t="s">
        <v>0</v>
      </c>
      <c r="B4" s="43" t="s">
        <v>12</v>
      </c>
      <c r="C4" s="43" t="s">
        <v>1</v>
      </c>
      <c r="D4" s="43" t="s">
        <v>11</v>
      </c>
      <c r="E4" s="44"/>
      <c r="F4" s="44"/>
      <c r="G4" s="44"/>
      <c r="H4" s="44"/>
      <c r="I4" s="47" t="s">
        <v>17</v>
      </c>
      <c r="J4" s="45" t="s">
        <v>18</v>
      </c>
      <c r="K4" s="54" t="s">
        <v>20</v>
      </c>
      <c r="L4" s="43" t="s">
        <v>2</v>
      </c>
      <c r="M4" s="12"/>
    </row>
    <row r="5" spans="1:27" s="13" customFormat="1" ht="64.5" customHeight="1">
      <c r="A5" s="43"/>
      <c r="B5" s="43"/>
      <c r="C5" s="43"/>
      <c r="D5" s="43"/>
      <c r="E5" s="30" t="s">
        <v>13</v>
      </c>
      <c r="F5" s="30" t="s">
        <v>14</v>
      </c>
      <c r="G5" s="30" t="s">
        <v>15</v>
      </c>
      <c r="H5" s="30" t="s">
        <v>16</v>
      </c>
      <c r="I5" s="48"/>
      <c r="J5" s="46"/>
      <c r="K5" s="54"/>
      <c r="L5" s="43"/>
    </row>
    <row r="6" spans="1:27" s="11" customFormat="1">
      <c r="A6" s="14">
        <v>1</v>
      </c>
      <c r="B6" s="14">
        <v>2</v>
      </c>
      <c r="C6" s="14">
        <v>3</v>
      </c>
      <c r="D6" s="14">
        <v>4</v>
      </c>
      <c r="E6" s="14">
        <v>6</v>
      </c>
      <c r="F6" s="14">
        <v>7</v>
      </c>
      <c r="G6" s="14">
        <v>8</v>
      </c>
      <c r="H6" s="14">
        <v>9</v>
      </c>
      <c r="I6" s="14">
        <v>10</v>
      </c>
      <c r="J6" s="14">
        <v>11</v>
      </c>
      <c r="K6" s="14">
        <v>12</v>
      </c>
      <c r="L6" s="14">
        <v>13</v>
      </c>
    </row>
    <row r="7" spans="1:27" ht="75">
      <c r="A7" s="6">
        <f t="shared" ref="A7:A32" si="0">ROW()-6</f>
        <v>1</v>
      </c>
      <c r="B7" s="1" t="s">
        <v>34</v>
      </c>
      <c r="C7" s="1" t="s">
        <v>35</v>
      </c>
      <c r="D7" s="4" t="s">
        <v>36</v>
      </c>
      <c r="E7" s="55">
        <v>15</v>
      </c>
      <c r="F7" s="55">
        <v>6</v>
      </c>
      <c r="G7" s="55">
        <v>2</v>
      </c>
      <c r="H7" s="55">
        <f>E7+F7+G7</f>
        <v>23</v>
      </c>
      <c r="I7" s="5">
        <v>76700</v>
      </c>
      <c r="J7" s="5">
        <f>H7*I7</f>
        <v>1764100</v>
      </c>
      <c r="K7" s="5">
        <f>J7*1.18</f>
        <v>2081638</v>
      </c>
      <c r="L7" s="1" t="s">
        <v>98</v>
      </c>
      <c r="M7" s="10"/>
      <c r="N7" s="10"/>
      <c r="O7" s="10"/>
      <c r="P7" s="10"/>
      <c r="Q7" s="10"/>
      <c r="R7" s="10"/>
      <c r="S7" s="10"/>
      <c r="T7" s="10"/>
      <c r="U7" s="10"/>
      <c r="V7" s="10"/>
      <c r="AA7" s="10"/>
    </row>
    <row r="8" spans="1:27" ht="206.25" customHeight="1">
      <c r="A8" s="6">
        <f t="shared" si="0"/>
        <v>2</v>
      </c>
      <c r="B8" s="1" t="s">
        <v>37</v>
      </c>
      <c r="C8" s="1" t="s">
        <v>94</v>
      </c>
      <c r="D8" s="4" t="s">
        <v>36</v>
      </c>
      <c r="E8" s="55">
        <v>0</v>
      </c>
      <c r="F8" s="55">
        <v>0</v>
      </c>
      <c r="G8" s="55">
        <v>6</v>
      </c>
      <c r="H8" s="55">
        <f t="shared" ref="H8:H32" si="1">E8+F8+G8</f>
        <v>6</v>
      </c>
      <c r="I8" s="5">
        <v>136000</v>
      </c>
      <c r="J8" s="5">
        <f t="shared" ref="J8:J32" si="2">H8*I8</f>
        <v>816000</v>
      </c>
      <c r="K8" s="5">
        <f t="shared" ref="K8:K32" si="3">J8*1.18</f>
        <v>962880</v>
      </c>
      <c r="L8" s="1" t="s">
        <v>38</v>
      </c>
      <c r="M8" s="10"/>
      <c r="N8" s="10"/>
      <c r="O8" s="10"/>
      <c r="P8" s="10"/>
      <c r="Q8" s="10"/>
      <c r="R8" s="10"/>
      <c r="S8" s="10"/>
      <c r="T8" s="10"/>
      <c r="U8" s="10"/>
      <c r="V8" s="10"/>
      <c r="AA8" s="10"/>
    </row>
    <row r="9" spans="1:27" s="10" customFormat="1" ht="372.75" customHeight="1">
      <c r="A9" s="6">
        <f t="shared" si="0"/>
        <v>3</v>
      </c>
      <c r="B9" s="1" t="s">
        <v>39</v>
      </c>
      <c r="C9" s="1" t="s">
        <v>95</v>
      </c>
      <c r="D9" s="4" t="s">
        <v>36</v>
      </c>
      <c r="E9" s="55">
        <v>0</v>
      </c>
      <c r="F9" s="55">
        <v>0</v>
      </c>
      <c r="G9" s="55">
        <v>12</v>
      </c>
      <c r="H9" s="55">
        <f t="shared" si="1"/>
        <v>12</v>
      </c>
      <c r="I9" s="5">
        <v>64460</v>
      </c>
      <c r="J9" s="5">
        <f t="shared" si="2"/>
        <v>773520</v>
      </c>
      <c r="K9" s="5">
        <f t="shared" si="3"/>
        <v>912753.6</v>
      </c>
      <c r="L9" s="1" t="s">
        <v>40</v>
      </c>
    </row>
    <row r="10" spans="1:27" ht="75">
      <c r="A10" s="6">
        <f t="shared" si="0"/>
        <v>4</v>
      </c>
      <c r="B10" s="1" t="s">
        <v>41</v>
      </c>
      <c r="C10" s="1" t="s">
        <v>42</v>
      </c>
      <c r="D10" s="4" t="s">
        <v>36</v>
      </c>
      <c r="E10" s="55">
        <v>5</v>
      </c>
      <c r="F10" s="55">
        <v>3</v>
      </c>
      <c r="G10" s="55">
        <v>0</v>
      </c>
      <c r="H10" s="55">
        <f t="shared" si="1"/>
        <v>8</v>
      </c>
      <c r="I10" s="5">
        <v>109000</v>
      </c>
      <c r="J10" s="5">
        <f t="shared" si="2"/>
        <v>872000</v>
      </c>
      <c r="K10" s="5">
        <f t="shared" si="3"/>
        <v>1028960</v>
      </c>
      <c r="L10" s="1" t="s">
        <v>43</v>
      </c>
      <c r="M10" s="10"/>
      <c r="N10" s="10"/>
      <c r="O10" s="10"/>
      <c r="P10" s="10"/>
      <c r="Q10" s="10"/>
      <c r="R10" s="10"/>
      <c r="S10" s="10"/>
      <c r="T10" s="10"/>
      <c r="U10" s="10"/>
      <c r="V10" s="10"/>
      <c r="AA10" s="10"/>
    </row>
    <row r="11" spans="1:27" ht="75">
      <c r="A11" s="6">
        <f t="shared" si="0"/>
        <v>5</v>
      </c>
      <c r="B11" s="1" t="s">
        <v>44</v>
      </c>
      <c r="C11" s="1" t="s">
        <v>45</v>
      </c>
      <c r="D11" s="4" t="s">
        <v>36</v>
      </c>
      <c r="E11" s="55">
        <v>0</v>
      </c>
      <c r="F11" s="55">
        <v>1</v>
      </c>
      <c r="G11" s="55">
        <v>0</v>
      </c>
      <c r="H11" s="55">
        <f t="shared" si="1"/>
        <v>1</v>
      </c>
      <c r="I11" s="5">
        <v>270900</v>
      </c>
      <c r="J11" s="5">
        <f t="shared" si="2"/>
        <v>270900</v>
      </c>
      <c r="K11" s="5">
        <f t="shared" si="3"/>
        <v>319662</v>
      </c>
      <c r="L11" s="1" t="s">
        <v>46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  <c r="AA11" s="10"/>
    </row>
    <row r="12" spans="1:27" ht="90">
      <c r="A12" s="6">
        <f t="shared" si="0"/>
        <v>6</v>
      </c>
      <c r="B12" s="1" t="s">
        <v>47</v>
      </c>
      <c r="C12" s="1" t="s">
        <v>48</v>
      </c>
      <c r="D12" s="4" t="s">
        <v>36</v>
      </c>
      <c r="E12" s="55">
        <v>0</v>
      </c>
      <c r="F12" s="55">
        <v>1</v>
      </c>
      <c r="G12" s="55">
        <v>0</v>
      </c>
      <c r="H12" s="55">
        <f t="shared" si="1"/>
        <v>1</v>
      </c>
      <c r="I12" s="5">
        <v>386560</v>
      </c>
      <c r="J12" s="5">
        <f t="shared" si="2"/>
        <v>386560</v>
      </c>
      <c r="K12" s="5">
        <f t="shared" si="3"/>
        <v>456140.79999999999</v>
      </c>
      <c r="L12" s="1" t="s">
        <v>46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AA12" s="10"/>
    </row>
    <row r="13" spans="1:27" ht="135">
      <c r="A13" s="6">
        <f t="shared" si="0"/>
        <v>7</v>
      </c>
      <c r="B13" s="1" t="s">
        <v>49</v>
      </c>
      <c r="C13" s="1" t="s">
        <v>50</v>
      </c>
      <c r="D13" s="4" t="s">
        <v>36</v>
      </c>
      <c r="E13" s="55">
        <v>3</v>
      </c>
      <c r="F13" s="55">
        <v>2</v>
      </c>
      <c r="G13" s="55">
        <v>0</v>
      </c>
      <c r="H13" s="55">
        <f t="shared" si="1"/>
        <v>5</v>
      </c>
      <c r="I13" s="5">
        <v>665000</v>
      </c>
      <c r="J13" s="5">
        <f t="shared" si="2"/>
        <v>3325000</v>
      </c>
      <c r="K13" s="5">
        <f t="shared" si="3"/>
        <v>3923500</v>
      </c>
      <c r="L13" s="1" t="s">
        <v>51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AA13" s="10"/>
    </row>
    <row r="14" spans="1:27" ht="75">
      <c r="A14" s="6">
        <f t="shared" si="0"/>
        <v>8</v>
      </c>
      <c r="B14" s="1" t="s">
        <v>52</v>
      </c>
      <c r="C14" s="1" t="s">
        <v>53</v>
      </c>
      <c r="D14" s="4" t="s">
        <v>36</v>
      </c>
      <c r="E14" s="55">
        <v>0</v>
      </c>
      <c r="F14" s="55">
        <v>2</v>
      </c>
      <c r="G14" s="55">
        <v>0</v>
      </c>
      <c r="H14" s="55">
        <f t="shared" si="1"/>
        <v>2</v>
      </c>
      <c r="I14" s="5">
        <v>2006779.66</v>
      </c>
      <c r="J14" s="5">
        <f t="shared" si="2"/>
        <v>4013559.32</v>
      </c>
      <c r="K14" s="5">
        <f t="shared" si="3"/>
        <v>4735999.9975999994</v>
      </c>
      <c r="L14" s="1" t="s">
        <v>54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AA14" s="10"/>
    </row>
    <row r="15" spans="1:27" s="10" customFormat="1" ht="75">
      <c r="A15" s="6">
        <f t="shared" si="0"/>
        <v>9</v>
      </c>
      <c r="B15" s="1" t="s">
        <v>55</v>
      </c>
      <c r="C15" s="1" t="s">
        <v>56</v>
      </c>
      <c r="D15" s="4" t="s">
        <v>36</v>
      </c>
      <c r="E15" s="55">
        <v>3</v>
      </c>
      <c r="F15" s="55">
        <v>0</v>
      </c>
      <c r="G15" s="55">
        <v>0</v>
      </c>
      <c r="H15" s="55">
        <f t="shared" si="1"/>
        <v>3</v>
      </c>
      <c r="I15" s="5">
        <v>132000</v>
      </c>
      <c r="J15" s="5">
        <f t="shared" si="2"/>
        <v>396000</v>
      </c>
      <c r="K15" s="5">
        <f t="shared" si="3"/>
        <v>467280</v>
      </c>
      <c r="L15" s="1" t="s">
        <v>57</v>
      </c>
    </row>
    <row r="16" spans="1:27" s="10" customFormat="1" ht="75">
      <c r="A16" s="6">
        <f t="shared" si="0"/>
        <v>10</v>
      </c>
      <c r="B16" s="1" t="s">
        <v>58</v>
      </c>
      <c r="C16" s="1" t="s">
        <v>58</v>
      </c>
      <c r="D16" s="4" t="s">
        <v>36</v>
      </c>
      <c r="E16" s="55">
        <v>0</v>
      </c>
      <c r="F16" s="55">
        <v>2</v>
      </c>
      <c r="G16" s="55">
        <v>0</v>
      </c>
      <c r="H16" s="55">
        <f t="shared" si="1"/>
        <v>2</v>
      </c>
      <c r="I16" s="5">
        <v>117694.92</v>
      </c>
      <c r="J16" s="5">
        <f t="shared" si="2"/>
        <v>235389.84</v>
      </c>
      <c r="K16" s="5">
        <f t="shared" si="3"/>
        <v>277760.01120000001</v>
      </c>
      <c r="L16" s="1" t="s">
        <v>54</v>
      </c>
    </row>
    <row r="17" spans="1:27" ht="75">
      <c r="A17" s="6">
        <f t="shared" si="0"/>
        <v>11</v>
      </c>
      <c r="B17" s="1" t="s">
        <v>59</v>
      </c>
      <c r="C17" s="1" t="s">
        <v>60</v>
      </c>
      <c r="D17" s="4" t="s">
        <v>36</v>
      </c>
      <c r="E17" s="55">
        <v>0</v>
      </c>
      <c r="F17" s="55">
        <v>2</v>
      </c>
      <c r="G17" s="55">
        <v>2</v>
      </c>
      <c r="H17" s="55">
        <f t="shared" si="1"/>
        <v>4</v>
      </c>
      <c r="I17" s="5">
        <v>105000</v>
      </c>
      <c r="J17" s="5">
        <f t="shared" si="2"/>
        <v>420000</v>
      </c>
      <c r="K17" s="5">
        <f t="shared" si="3"/>
        <v>495600</v>
      </c>
      <c r="L17" s="1" t="s">
        <v>61</v>
      </c>
      <c r="M17" s="10"/>
      <c r="N17" s="10"/>
      <c r="O17" s="10"/>
      <c r="P17" s="10"/>
      <c r="Q17" s="10"/>
      <c r="R17" s="10"/>
      <c r="S17" s="10"/>
      <c r="T17" s="10"/>
      <c r="U17" s="10"/>
      <c r="V17" s="10"/>
      <c r="AA17" s="10"/>
    </row>
    <row r="18" spans="1:27" ht="75">
      <c r="A18" s="6">
        <f t="shared" si="0"/>
        <v>12</v>
      </c>
      <c r="B18" s="1" t="s">
        <v>62</v>
      </c>
      <c r="C18" s="1" t="s">
        <v>63</v>
      </c>
      <c r="D18" s="4" t="s">
        <v>36</v>
      </c>
      <c r="E18" s="55">
        <v>0</v>
      </c>
      <c r="F18" s="55">
        <v>4</v>
      </c>
      <c r="G18" s="55">
        <v>2</v>
      </c>
      <c r="H18" s="55">
        <f t="shared" si="1"/>
        <v>6</v>
      </c>
      <c r="I18" s="5">
        <v>52000</v>
      </c>
      <c r="J18" s="5">
        <f t="shared" si="2"/>
        <v>312000</v>
      </c>
      <c r="K18" s="5">
        <f t="shared" si="3"/>
        <v>368160</v>
      </c>
      <c r="L18" s="1" t="s">
        <v>38</v>
      </c>
      <c r="M18" s="10"/>
      <c r="N18" s="10"/>
      <c r="O18" s="10"/>
      <c r="P18" s="10"/>
      <c r="Q18" s="10"/>
      <c r="R18" s="10"/>
      <c r="S18" s="10"/>
      <c r="T18" s="10"/>
      <c r="U18" s="10"/>
      <c r="V18" s="10"/>
      <c r="AA18" s="10"/>
    </row>
    <row r="19" spans="1:27" ht="75">
      <c r="A19" s="6">
        <f t="shared" si="0"/>
        <v>13</v>
      </c>
      <c r="B19" s="1" t="s">
        <v>64</v>
      </c>
      <c r="C19" s="1" t="s">
        <v>65</v>
      </c>
      <c r="D19" s="4" t="s">
        <v>36</v>
      </c>
      <c r="E19" s="55">
        <v>0</v>
      </c>
      <c r="F19" s="55">
        <v>1</v>
      </c>
      <c r="G19" s="55">
        <v>0</v>
      </c>
      <c r="H19" s="55">
        <f t="shared" si="1"/>
        <v>1</v>
      </c>
      <c r="I19" s="5">
        <v>105000</v>
      </c>
      <c r="J19" s="5">
        <f t="shared" si="2"/>
        <v>105000</v>
      </c>
      <c r="K19" s="5">
        <f t="shared" si="3"/>
        <v>123900</v>
      </c>
      <c r="L19" s="1" t="s">
        <v>46</v>
      </c>
      <c r="M19" s="10"/>
      <c r="N19" s="10"/>
      <c r="O19" s="10"/>
      <c r="P19" s="10"/>
      <c r="Q19" s="10"/>
      <c r="R19" s="10"/>
      <c r="S19" s="10"/>
      <c r="T19" s="10"/>
      <c r="U19" s="10"/>
      <c r="V19" s="10"/>
      <c r="AA19" s="10"/>
    </row>
    <row r="20" spans="1:27" ht="75">
      <c r="A20" s="6">
        <f t="shared" si="0"/>
        <v>14</v>
      </c>
      <c r="B20" s="1" t="s">
        <v>66</v>
      </c>
      <c r="C20" s="1" t="s">
        <v>67</v>
      </c>
      <c r="D20" s="4" t="s">
        <v>36</v>
      </c>
      <c r="E20" s="55">
        <v>0</v>
      </c>
      <c r="F20" s="55">
        <v>1</v>
      </c>
      <c r="G20" s="55">
        <v>0</v>
      </c>
      <c r="H20" s="55">
        <f t="shared" si="1"/>
        <v>1</v>
      </c>
      <c r="I20" s="5">
        <v>79000</v>
      </c>
      <c r="J20" s="5">
        <f t="shared" si="2"/>
        <v>79000</v>
      </c>
      <c r="K20" s="5">
        <f t="shared" si="3"/>
        <v>93220</v>
      </c>
      <c r="L20" s="1" t="s">
        <v>46</v>
      </c>
      <c r="M20" s="10"/>
      <c r="N20" s="10"/>
      <c r="O20" s="10"/>
      <c r="P20" s="10"/>
      <c r="Q20" s="10"/>
      <c r="R20" s="10"/>
      <c r="S20" s="10"/>
      <c r="T20" s="10"/>
      <c r="U20" s="10"/>
      <c r="V20" s="10"/>
      <c r="AA20" s="10"/>
    </row>
    <row r="21" spans="1:27" ht="75">
      <c r="A21" s="6">
        <f t="shared" si="0"/>
        <v>15</v>
      </c>
      <c r="B21" s="1" t="s">
        <v>68</v>
      </c>
      <c r="C21" s="1" t="s">
        <v>69</v>
      </c>
      <c r="D21" s="4" t="s">
        <v>36</v>
      </c>
      <c r="E21" s="55">
        <v>0</v>
      </c>
      <c r="F21" s="55">
        <v>2</v>
      </c>
      <c r="G21" s="55">
        <v>0</v>
      </c>
      <c r="H21" s="55">
        <f t="shared" si="1"/>
        <v>2</v>
      </c>
      <c r="I21" s="5">
        <v>282000</v>
      </c>
      <c r="J21" s="5">
        <f t="shared" si="2"/>
        <v>564000</v>
      </c>
      <c r="K21" s="5">
        <f t="shared" si="3"/>
        <v>665520</v>
      </c>
      <c r="L21" s="1" t="s">
        <v>54</v>
      </c>
      <c r="M21" s="10"/>
      <c r="N21" s="10"/>
      <c r="O21" s="10"/>
      <c r="P21" s="10"/>
      <c r="Q21" s="10"/>
      <c r="R21" s="10"/>
      <c r="S21" s="10"/>
      <c r="T21" s="10"/>
      <c r="U21" s="10"/>
      <c r="V21" s="10"/>
      <c r="AA21" s="10"/>
    </row>
    <row r="22" spans="1:27" ht="75">
      <c r="A22" s="6">
        <f t="shared" si="0"/>
        <v>16</v>
      </c>
      <c r="B22" s="1" t="s">
        <v>70</v>
      </c>
      <c r="C22" s="1" t="s">
        <v>71</v>
      </c>
      <c r="D22" s="4" t="s">
        <v>36</v>
      </c>
      <c r="E22" s="55">
        <v>0</v>
      </c>
      <c r="F22" s="55">
        <v>2</v>
      </c>
      <c r="G22" s="55">
        <v>0</v>
      </c>
      <c r="H22" s="55">
        <f t="shared" si="1"/>
        <v>2</v>
      </c>
      <c r="I22" s="5">
        <v>763000</v>
      </c>
      <c r="J22" s="5">
        <f t="shared" si="2"/>
        <v>1526000</v>
      </c>
      <c r="K22" s="5">
        <f t="shared" si="3"/>
        <v>1800680</v>
      </c>
      <c r="L22" s="1" t="s">
        <v>72</v>
      </c>
      <c r="M22" s="10"/>
      <c r="N22" s="10"/>
      <c r="O22" s="10"/>
      <c r="P22" s="10"/>
      <c r="Q22" s="10"/>
      <c r="R22" s="10"/>
      <c r="S22" s="10"/>
      <c r="T22" s="10"/>
      <c r="U22" s="10"/>
      <c r="V22" s="10"/>
      <c r="AA22" s="10"/>
    </row>
    <row r="23" spans="1:27" ht="75">
      <c r="A23" s="6">
        <f t="shared" si="0"/>
        <v>17</v>
      </c>
      <c r="B23" s="1" t="s">
        <v>73</v>
      </c>
      <c r="C23" s="1" t="s">
        <v>74</v>
      </c>
      <c r="D23" s="4" t="s">
        <v>36</v>
      </c>
      <c r="E23" s="55">
        <v>0</v>
      </c>
      <c r="F23" s="55">
        <v>1</v>
      </c>
      <c r="G23" s="55">
        <v>0</v>
      </c>
      <c r="H23" s="55">
        <f t="shared" si="1"/>
        <v>1</v>
      </c>
      <c r="I23" s="5">
        <v>4000</v>
      </c>
      <c r="J23" s="5">
        <f t="shared" si="2"/>
        <v>4000</v>
      </c>
      <c r="K23" s="5">
        <f t="shared" si="3"/>
        <v>4720</v>
      </c>
      <c r="L23" s="1" t="s">
        <v>46</v>
      </c>
      <c r="M23" s="10"/>
      <c r="N23" s="10"/>
      <c r="O23" s="10"/>
      <c r="P23" s="10"/>
      <c r="Q23" s="10"/>
      <c r="R23" s="10"/>
      <c r="S23" s="10"/>
      <c r="T23" s="10"/>
      <c r="U23" s="10"/>
      <c r="V23" s="10"/>
      <c r="AA23" s="10"/>
    </row>
    <row r="24" spans="1:27" ht="75">
      <c r="A24" s="6">
        <f t="shared" si="0"/>
        <v>18</v>
      </c>
      <c r="B24" s="1" t="s">
        <v>75</v>
      </c>
      <c r="C24" s="1" t="s">
        <v>76</v>
      </c>
      <c r="D24" s="4" t="s">
        <v>36</v>
      </c>
      <c r="E24" s="55">
        <v>0</v>
      </c>
      <c r="F24" s="55">
        <v>1</v>
      </c>
      <c r="G24" s="55">
        <v>0</v>
      </c>
      <c r="H24" s="55">
        <f t="shared" si="1"/>
        <v>1</v>
      </c>
      <c r="I24" s="5">
        <v>4000</v>
      </c>
      <c r="J24" s="5">
        <f t="shared" si="2"/>
        <v>4000</v>
      </c>
      <c r="K24" s="5">
        <f t="shared" si="3"/>
        <v>4720</v>
      </c>
      <c r="L24" s="1" t="s">
        <v>46</v>
      </c>
      <c r="M24" s="10"/>
      <c r="N24" s="10"/>
      <c r="O24" s="10"/>
      <c r="P24" s="10"/>
      <c r="Q24" s="10"/>
      <c r="R24" s="10"/>
      <c r="S24" s="10"/>
      <c r="T24" s="10"/>
      <c r="U24" s="10"/>
      <c r="V24" s="10"/>
      <c r="AA24" s="10"/>
    </row>
    <row r="25" spans="1:27" ht="75">
      <c r="A25" s="6">
        <f t="shared" si="0"/>
        <v>19</v>
      </c>
      <c r="B25" s="1" t="s">
        <v>77</v>
      </c>
      <c r="C25" s="1" t="s">
        <v>78</v>
      </c>
      <c r="D25" s="4" t="s">
        <v>36</v>
      </c>
      <c r="E25" s="55">
        <v>0</v>
      </c>
      <c r="F25" s="55">
        <v>3</v>
      </c>
      <c r="G25" s="55">
        <v>0</v>
      </c>
      <c r="H25" s="55">
        <f t="shared" si="1"/>
        <v>3</v>
      </c>
      <c r="I25" s="5">
        <v>890000</v>
      </c>
      <c r="J25" s="5">
        <f t="shared" si="2"/>
        <v>2670000</v>
      </c>
      <c r="K25" s="5">
        <f t="shared" si="3"/>
        <v>3150600</v>
      </c>
      <c r="L25" s="1" t="s">
        <v>57</v>
      </c>
      <c r="M25" s="10"/>
      <c r="N25" s="10"/>
      <c r="O25" s="10"/>
      <c r="P25" s="10"/>
      <c r="Q25" s="10"/>
      <c r="R25" s="10"/>
      <c r="S25" s="10"/>
      <c r="T25" s="10"/>
      <c r="U25" s="10"/>
      <c r="V25" s="10"/>
      <c r="AA25" s="10"/>
    </row>
    <row r="26" spans="1:27" ht="75">
      <c r="A26" s="6">
        <f t="shared" si="0"/>
        <v>20</v>
      </c>
      <c r="B26" s="1" t="s">
        <v>79</v>
      </c>
      <c r="C26" s="1" t="s">
        <v>80</v>
      </c>
      <c r="D26" s="4" t="s">
        <v>36</v>
      </c>
      <c r="E26" s="55">
        <v>2</v>
      </c>
      <c r="F26" s="55">
        <v>0</v>
      </c>
      <c r="G26" s="55">
        <v>0</v>
      </c>
      <c r="H26" s="55">
        <f t="shared" si="1"/>
        <v>2</v>
      </c>
      <c r="I26" s="5">
        <v>1047000</v>
      </c>
      <c r="J26" s="5">
        <f t="shared" si="2"/>
        <v>2094000</v>
      </c>
      <c r="K26" s="5">
        <f t="shared" si="3"/>
        <v>2470920</v>
      </c>
      <c r="L26" s="1" t="s">
        <v>54</v>
      </c>
      <c r="M26" s="10"/>
      <c r="N26" s="10"/>
      <c r="O26" s="10"/>
      <c r="P26" s="10"/>
      <c r="Q26" s="10"/>
      <c r="R26" s="10"/>
      <c r="S26" s="10"/>
      <c r="T26" s="10"/>
      <c r="U26" s="10"/>
      <c r="V26" s="10"/>
      <c r="AA26" s="10"/>
    </row>
    <row r="27" spans="1:27" ht="75">
      <c r="A27" s="6">
        <f t="shared" si="0"/>
        <v>21</v>
      </c>
      <c r="B27" s="1" t="s">
        <v>81</v>
      </c>
      <c r="C27" s="1" t="s">
        <v>82</v>
      </c>
      <c r="D27" s="4" t="s">
        <v>36</v>
      </c>
      <c r="E27" s="55">
        <v>0</v>
      </c>
      <c r="F27" s="55">
        <v>1</v>
      </c>
      <c r="G27" s="55">
        <v>0</v>
      </c>
      <c r="H27" s="55">
        <f t="shared" si="1"/>
        <v>1</v>
      </c>
      <c r="I27" s="5">
        <v>272000</v>
      </c>
      <c r="J27" s="5">
        <f t="shared" si="2"/>
        <v>272000</v>
      </c>
      <c r="K27" s="5">
        <f t="shared" si="3"/>
        <v>320960</v>
      </c>
      <c r="L27" s="1" t="s">
        <v>46</v>
      </c>
      <c r="M27" s="10"/>
      <c r="N27" s="10"/>
      <c r="O27" s="10"/>
      <c r="P27" s="10"/>
      <c r="Q27" s="10"/>
      <c r="R27" s="10"/>
      <c r="S27" s="10"/>
      <c r="T27" s="10"/>
      <c r="U27" s="10"/>
      <c r="V27" s="10"/>
      <c r="AA27" s="10"/>
    </row>
    <row r="28" spans="1:27" ht="75">
      <c r="A28" s="6">
        <f t="shared" si="0"/>
        <v>22</v>
      </c>
      <c r="B28" s="1" t="s">
        <v>83</v>
      </c>
      <c r="C28" s="1" t="s">
        <v>84</v>
      </c>
      <c r="D28" s="4" t="s">
        <v>36</v>
      </c>
      <c r="E28" s="55">
        <v>0</v>
      </c>
      <c r="F28" s="55">
        <v>2</v>
      </c>
      <c r="G28" s="55">
        <v>0</v>
      </c>
      <c r="H28" s="55">
        <f t="shared" si="1"/>
        <v>2</v>
      </c>
      <c r="I28" s="5">
        <v>64000</v>
      </c>
      <c r="J28" s="5">
        <f t="shared" si="2"/>
        <v>128000</v>
      </c>
      <c r="K28" s="5">
        <f t="shared" si="3"/>
        <v>151040</v>
      </c>
      <c r="L28" s="1" t="s">
        <v>54</v>
      </c>
      <c r="M28" s="10"/>
      <c r="N28" s="10"/>
      <c r="O28" s="10"/>
      <c r="P28" s="10"/>
      <c r="Q28" s="10"/>
      <c r="R28" s="10"/>
      <c r="S28" s="10"/>
      <c r="T28" s="10"/>
      <c r="U28" s="10"/>
      <c r="V28" s="10"/>
      <c r="AA28" s="10"/>
    </row>
    <row r="29" spans="1:27" ht="75">
      <c r="A29" s="6">
        <f t="shared" si="0"/>
        <v>23</v>
      </c>
      <c r="B29" s="1" t="s">
        <v>85</v>
      </c>
      <c r="C29" s="1" t="s">
        <v>86</v>
      </c>
      <c r="D29" s="4" t="s">
        <v>36</v>
      </c>
      <c r="E29" s="55">
        <v>0</v>
      </c>
      <c r="F29" s="55">
        <v>1</v>
      </c>
      <c r="G29" s="55">
        <v>0</v>
      </c>
      <c r="H29" s="55">
        <f t="shared" si="1"/>
        <v>1</v>
      </c>
      <c r="I29" s="5">
        <v>31000</v>
      </c>
      <c r="J29" s="5">
        <f t="shared" si="2"/>
        <v>31000</v>
      </c>
      <c r="K29" s="5">
        <f t="shared" si="3"/>
        <v>36580</v>
      </c>
      <c r="L29" s="1" t="s">
        <v>46</v>
      </c>
      <c r="M29" s="10"/>
      <c r="N29" s="10"/>
      <c r="O29" s="10"/>
      <c r="P29" s="10"/>
      <c r="Q29" s="10"/>
      <c r="R29" s="10"/>
      <c r="S29" s="10"/>
      <c r="T29" s="10"/>
      <c r="U29" s="10"/>
      <c r="V29" s="10"/>
      <c r="AA29" s="10"/>
    </row>
    <row r="30" spans="1:27" ht="75">
      <c r="A30" s="6">
        <f t="shared" si="0"/>
        <v>24</v>
      </c>
      <c r="B30" s="1" t="s">
        <v>87</v>
      </c>
      <c r="C30" s="1" t="s">
        <v>88</v>
      </c>
      <c r="D30" s="4" t="s">
        <v>36</v>
      </c>
      <c r="E30" s="55">
        <v>0</v>
      </c>
      <c r="F30" s="55">
        <v>5</v>
      </c>
      <c r="G30" s="55">
        <v>0</v>
      </c>
      <c r="H30" s="55">
        <f t="shared" si="1"/>
        <v>5</v>
      </c>
      <c r="I30" s="5">
        <v>64000</v>
      </c>
      <c r="J30" s="5">
        <f t="shared" si="2"/>
        <v>320000</v>
      </c>
      <c r="K30" s="5">
        <f t="shared" si="3"/>
        <v>377600</v>
      </c>
      <c r="L30" s="1" t="s">
        <v>89</v>
      </c>
      <c r="M30" s="10"/>
      <c r="N30" s="10"/>
      <c r="O30" s="10"/>
      <c r="P30" s="10"/>
      <c r="Q30" s="10"/>
      <c r="R30" s="10"/>
      <c r="S30" s="10"/>
      <c r="T30" s="10"/>
      <c r="U30" s="10"/>
      <c r="V30" s="10"/>
      <c r="AA30" s="10"/>
    </row>
    <row r="31" spans="1:27" ht="75">
      <c r="A31" s="6">
        <f t="shared" si="0"/>
        <v>25</v>
      </c>
      <c r="B31" s="1" t="s">
        <v>90</v>
      </c>
      <c r="C31" s="1" t="s">
        <v>91</v>
      </c>
      <c r="D31" s="4" t="s">
        <v>36</v>
      </c>
      <c r="E31" s="55">
        <v>0</v>
      </c>
      <c r="F31" s="55">
        <v>1</v>
      </c>
      <c r="G31" s="55">
        <v>0</v>
      </c>
      <c r="H31" s="55">
        <f t="shared" si="1"/>
        <v>1</v>
      </c>
      <c r="I31" s="5">
        <v>12000</v>
      </c>
      <c r="J31" s="5">
        <f t="shared" si="2"/>
        <v>12000</v>
      </c>
      <c r="K31" s="5">
        <f t="shared" si="3"/>
        <v>14160</v>
      </c>
      <c r="L31" s="1" t="s">
        <v>46</v>
      </c>
      <c r="M31" s="10"/>
      <c r="N31" s="10"/>
      <c r="O31" s="10"/>
      <c r="P31" s="10"/>
      <c r="Q31" s="10"/>
      <c r="R31" s="10"/>
      <c r="S31" s="10"/>
      <c r="T31" s="10"/>
      <c r="U31" s="10"/>
      <c r="V31" s="10"/>
      <c r="AA31" s="10"/>
    </row>
    <row r="32" spans="1:27" ht="75">
      <c r="A32" s="6">
        <f t="shared" si="0"/>
        <v>26</v>
      </c>
      <c r="B32" s="1" t="s">
        <v>92</v>
      </c>
      <c r="C32" s="1" t="s">
        <v>93</v>
      </c>
      <c r="D32" s="4" t="s">
        <v>36</v>
      </c>
      <c r="E32" s="55">
        <v>1</v>
      </c>
      <c r="F32" s="55">
        <v>0</v>
      </c>
      <c r="G32" s="55">
        <v>0</v>
      </c>
      <c r="H32" s="55">
        <f t="shared" si="1"/>
        <v>1</v>
      </c>
      <c r="I32" s="5">
        <v>31000</v>
      </c>
      <c r="J32" s="5">
        <f t="shared" si="2"/>
        <v>31000</v>
      </c>
      <c r="K32" s="5">
        <f t="shared" si="3"/>
        <v>36580</v>
      </c>
      <c r="L32" s="1" t="s">
        <v>46</v>
      </c>
      <c r="M32" s="10"/>
      <c r="N32" s="10"/>
      <c r="O32" s="10"/>
      <c r="P32" s="10"/>
      <c r="Q32" s="10"/>
      <c r="R32" s="10"/>
      <c r="S32" s="10"/>
      <c r="T32" s="10"/>
      <c r="U32" s="10"/>
      <c r="V32" s="10"/>
      <c r="AA32" s="10"/>
    </row>
    <row r="33" spans="1:27">
      <c r="A33" s="16"/>
      <c r="B33" s="17"/>
      <c r="C33" s="17"/>
      <c r="D33" s="18"/>
      <c r="E33" s="18"/>
      <c r="F33" s="18"/>
      <c r="G33" s="18"/>
      <c r="H33" s="18"/>
      <c r="I33" s="20"/>
      <c r="J33" s="21">
        <f>SUM($J$7:$J$32)</f>
        <v>21425029.16</v>
      </c>
      <c r="K33" s="21">
        <f>K7+K8+K9+K10+K11+K12+K13+K14+K15+K16+K17+K18+K19+K20+K21+K22+K23+K24+K25+K26+K27+K28+K29+K30+K31+K32</f>
        <v>25281534.408799998</v>
      </c>
      <c r="L33" s="32"/>
      <c r="M33" s="10"/>
      <c r="N33" s="10"/>
      <c r="O33" s="10"/>
      <c r="P33" s="10"/>
      <c r="Q33" s="10"/>
      <c r="R33" s="10"/>
      <c r="S33" s="10"/>
      <c r="T33" s="10"/>
      <c r="U33" s="10"/>
      <c r="V33" s="10"/>
      <c r="AA33" s="10"/>
    </row>
    <row r="34" spans="1:27">
      <c r="A34" s="15"/>
      <c r="B34" s="2"/>
      <c r="C34" s="2"/>
      <c r="D34" s="15"/>
      <c r="E34" s="15"/>
      <c r="F34" s="15"/>
      <c r="G34" s="15"/>
      <c r="H34" s="15"/>
      <c r="I34" s="15"/>
      <c r="J34" s="15" t="s">
        <v>19</v>
      </c>
      <c r="K34" s="31">
        <f>K33-J33</f>
        <v>3856505.2487999983</v>
      </c>
      <c r="L34" s="33"/>
      <c r="M34" s="10"/>
      <c r="N34" s="10"/>
      <c r="O34" s="10"/>
      <c r="P34" s="10"/>
      <c r="Q34" s="10"/>
      <c r="R34" s="10"/>
      <c r="S34" s="10"/>
      <c r="T34" s="10"/>
      <c r="U34" s="10"/>
      <c r="V34" s="10"/>
      <c r="AA34" s="10"/>
    </row>
    <row r="35" spans="1:27">
      <c r="A35" s="38" t="s">
        <v>97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40"/>
      <c r="M35" s="10"/>
      <c r="N35" s="10"/>
      <c r="O35" s="10"/>
      <c r="P35" s="10"/>
      <c r="Q35" s="10"/>
      <c r="R35" s="10"/>
      <c r="S35" s="10"/>
      <c r="T35" s="10"/>
      <c r="U35" s="10"/>
      <c r="V35" s="10"/>
      <c r="AA35" s="10"/>
    </row>
    <row r="36" spans="1:27">
      <c r="A36" s="35" t="s">
        <v>3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</row>
    <row r="37" spans="1:27">
      <c r="A37" s="34" t="s">
        <v>4</v>
      </c>
      <c r="B37" s="34"/>
      <c r="C37" s="49" t="s">
        <v>102</v>
      </c>
      <c r="D37" s="49"/>
      <c r="E37" s="49"/>
      <c r="F37" s="49"/>
      <c r="G37" s="49"/>
      <c r="H37" s="49"/>
      <c r="I37" s="49"/>
      <c r="J37" s="49"/>
      <c r="K37" s="49"/>
      <c r="L37" s="49"/>
    </row>
    <row r="38" spans="1:27" ht="32.1" customHeight="1">
      <c r="A38" s="34" t="s">
        <v>5</v>
      </c>
      <c r="B38" s="34"/>
      <c r="C38" s="37" t="s">
        <v>9</v>
      </c>
      <c r="D38" s="37"/>
      <c r="E38" s="37"/>
      <c r="F38" s="37"/>
      <c r="G38" s="37"/>
      <c r="H38" s="37"/>
      <c r="I38" s="37"/>
      <c r="J38" s="37"/>
      <c r="K38" s="37"/>
      <c r="L38" s="37"/>
      <c r="M38" s="2"/>
      <c r="N38" s="2"/>
      <c r="O38" s="2"/>
      <c r="P38" s="2"/>
      <c r="Q38" s="2"/>
      <c r="R38" s="2"/>
    </row>
    <row r="39" spans="1:27" ht="66" customHeight="1">
      <c r="A39" s="34" t="s">
        <v>6</v>
      </c>
      <c r="B39" s="34"/>
      <c r="C39" s="50" t="s">
        <v>103</v>
      </c>
      <c r="D39" s="51"/>
      <c r="E39" s="51"/>
      <c r="F39" s="51"/>
      <c r="G39" s="51"/>
      <c r="H39" s="51"/>
      <c r="I39" s="51"/>
      <c r="J39" s="51"/>
      <c r="K39" s="51"/>
      <c r="L39" s="52"/>
      <c r="M39" s="10"/>
    </row>
    <row r="40" spans="1:27">
      <c r="A40" s="41" t="s">
        <v>22</v>
      </c>
      <c r="B40" s="42"/>
      <c r="C40" s="38" t="s">
        <v>21</v>
      </c>
      <c r="D40" s="39"/>
      <c r="E40" s="39"/>
      <c r="F40" s="39"/>
      <c r="G40" s="39"/>
      <c r="H40" s="39"/>
      <c r="I40" s="39"/>
      <c r="J40" s="39"/>
      <c r="K40" s="39"/>
      <c r="L40" s="40"/>
      <c r="M40" s="10"/>
    </row>
    <row r="41" spans="1:27">
      <c r="A41" s="34" t="s">
        <v>7</v>
      </c>
      <c r="B41" s="34"/>
      <c r="C41" s="35" t="s">
        <v>100</v>
      </c>
      <c r="D41" s="35"/>
      <c r="E41" s="35"/>
      <c r="F41" s="35"/>
      <c r="G41" s="35"/>
      <c r="H41" s="35"/>
      <c r="I41" s="35"/>
      <c r="J41" s="35"/>
      <c r="K41" s="35"/>
      <c r="L41" s="35"/>
      <c r="N41" s="10"/>
      <c r="O41" s="10"/>
      <c r="P41" s="10"/>
      <c r="Q41" s="10"/>
      <c r="R41" s="10"/>
      <c r="S41" s="10"/>
      <c r="T41" s="10"/>
      <c r="U41" s="10"/>
      <c r="V41" s="10"/>
      <c r="AA41" s="10"/>
    </row>
    <row r="42" spans="1:27">
      <c r="A42" s="34" t="s">
        <v>8</v>
      </c>
      <c r="B42" s="34"/>
      <c r="C42" s="36" t="s">
        <v>101</v>
      </c>
      <c r="D42" s="36"/>
      <c r="E42" s="36"/>
      <c r="F42" s="36"/>
      <c r="G42" s="36"/>
      <c r="H42" s="36"/>
      <c r="I42" s="36"/>
      <c r="J42" s="36"/>
      <c r="K42" s="36"/>
      <c r="L42" s="36"/>
    </row>
    <row r="43" spans="1:27" s="10" customFormat="1">
      <c r="A43" s="28"/>
      <c r="B43" s="28"/>
      <c r="C43" s="29"/>
      <c r="D43" s="29"/>
      <c r="E43" s="29"/>
      <c r="F43" s="29"/>
      <c r="G43" s="29"/>
      <c r="H43" s="29"/>
      <c r="I43" s="29"/>
      <c r="J43" s="29"/>
      <c r="K43" s="29"/>
      <c r="L43" s="29"/>
    </row>
    <row r="44" spans="1:27" s="10" customFormat="1">
      <c r="A44" s="28"/>
      <c r="B44" s="28"/>
      <c r="C44" s="29"/>
      <c r="D44" s="29"/>
      <c r="E44" s="29"/>
      <c r="F44" s="29"/>
      <c r="G44" s="29"/>
      <c r="H44" s="29"/>
      <c r="I44" s="29"/>
      <c r="J44" s="29"/>
      <c r="K44" s="29"/>
      <c r="L44" s="29"/>
    </row>
    <row r="45" spans="1:27" s="10" customFormat="1">
      <c r="A45" s="28"/>
      <c r="B45" s="28"/>
      <c r="C45" s="29"/>
      <c r="D45" s="29"/>
      <c r="E45" s="29"/>
      <c r="F45" s="29"/>
      <c r="G45" s="29"/>
      <c r="H45" s="29"/>
      <c r="I45" s="29"/>
      <c r="J45" s="29"/>
      <c r="K45" s="29"/>
      <c r="L45" s="29"/>
    </row>
    <row r="48" spans="1:27">
      <c r="B48" s="3"/>
    </row>
    <row r="49" spans="2:6">
      <c r="B49" s="3"/>
    </row>
    <row r="50" spans="2:6">
      <c r="B50" s="3"/>
    </row>
    <row r="53" spans="2:6">
      <c r="E53" s="10"/>
    </row>
    <row r="54" spans="2:6">
      <c r="E54" s="10"/>
      <c r="F54" s="10"/>
    </row>
    <row r="55" spans="2:6">
      <c r="E55" s="10"/>
      <c r="F55" s="10"/>
    </row>
    <row r="56" spans="2:6">
      <c r="E56" s="10"/>
      <c r="F56" s="10"/>
    </row>
    <row r="57" spans="2:6">
      <c r="E57" s="10"/>
      <c r="F57" s="10"/>
    </row>
    <row r="58" spans="2:6">
      <c r="E58" s="10"/>
      <c r="F58" s="10"/>
    </row>
    <row r="59" spans="2:6">
      <c r="E59" s="10"/>
      <c r="F59" s="10"/>
    </row>
    <row r="60" spans="2:6">
      <c r="E60" s="10"/>
      <c r="F60" s="10"/>
    </row>
    <row r="61" spans="2:6">
      <c r="E61" s="10"/>
      <c r="F61" s="10"/>
    </row>
    <row r="62" spans="2:6">
      <c r="E62" s="10"/>
      <c r="F62" s="10"/>
    </row>
    <row r="63" spans="2:6">
      <c r="E63" s="10"/>
      <c r="F63" s="10"/>
    </row>
    <row r="64" spans="2:6">
      <c r="E64" s="10"/>
      <c r="F64" s="10"/>
    </row>
    <row r="65" spans="4:9">
      <c r="E65" s="10"/>
      <c r="F65" s="10"/>
    </row>
    <row r="66" spans="4:9">
      <c r="E66" s="10"/>
      <c r="F66" s="10"/>
    </row>
    <row r="67" spans="4:9">
      <c r="E67" s="10"/>
      <c r="F67" s="10"/>
    </row>
    <row r="68" spans="4:9">
      <c r="E68" s="10"/>
      <c r="F68" s="10"/>
    </row>
    <row r="69" spans="4:9">
      <c r="E69" s="10"/>
      <c r="F69" s="10"/>
    </row>
    <row r="70" spans="4:9">
      <c r="E70" s="10"/>
      <c r="F70" s="10"/>
    </row>
    <row r="71" spans="4:9">
      <c r="E71" s="10"/>
      <c r="F71" s="10"/>
      <c r="I71" s="8" t="s">
        <v>96</v>
      </c>
    </row>
    <row r="72" spans="4:9">
      <c r="E72" s="10"/>
      <c r="F72" s="10"/>
    </row>
    <row r="73" spans="4:9">
      <c r="E73" s="10"/>
      <c r="F73" s="10"/>
    </row>
    <row r="74" spans="4:9">
      <c r="E74" s="10"/>
      <c r="F74" s="10"/>
    </row>
    <row r="75" spans="4:9">
      <c r="E75" s="10"/>
      <c r="F75" s="10"/>
    </row>
    <row r="76" spans="4:9">
      <c r="E76" s="10"/>
      <c r="F76" s="10"/>
    </row>
    <row r="77" spans="4:9">
      <c r="E77" s="10"/>
      <c r="F77" s="10"/>
    </row>
    <row r="78" spans="4:9">
      <c r="D78" s="15"/>
      <c r="E78" s="15"/>
      <c r="F78" s="15"/>
      <c r="G78" s="15"/>
      <c r="H78" s="15"/>
    </row>
    <row r="79" spans="4:9">
      <c r="D79" s="15"/>
      <c r="E79" s="15"/>
      <c r="F79" s="15"/>
      <c r="G79" s="15"/>
      <c r="H79" s="15"/>
    </row>
    <row r="80" spans="4:9">
      <c r="D80" s="15"/>
      <c r="E80" s="26"/>
      <c r="F80" s="26"/>
      <c r="G80" s="27"/>
      <c r="H80" s="15"/>
    </row>
    <row r="81" spans="4:8">
      <c r="D81" s="15"/>
      <c r="E81" s="15"/>
      <c r="F81" s="15"/>
      <c r="G81" s="15"/>
      <c r="H81" s="15"/>
    </row>
    <row r="82" spans="4:8">
      <c r="D82" s="15"/>
      <c r="E82" s="15"/>
      <c r="F82" s="15"/>
      <c r="G82" s="15"/>
      <c r="H82" s="15"/>
    </row>
    <row r="83" spans="4:8">
      <c r="D83" s="15"/>
      <c r="E83" s="15"/>
      <c r="F83" s="15"/>
      <c r="G83" s="15"/>
      <c r="H83" s="15"/>
    </row>
    <row r="84" spans="4:8">
      <c r="D84" s="15"/>
      <c r="E84" s="15"/>
      <c r="F84" s="15"/>
      <c r="G84" s="15"/>
      <c r="H84" s="15"/>
    </row>
  </sheetData>
  <mergeCells count="24">
    <mergeCell ref="A2:L2"/>
    <mergeCell ref="A4:A5"/>
    <mergeCell ref="B4:B5"/>
    <mergeCell ref="K4:K5"/>
    <mergeCell ref="L4:L5"/>
    <mergeCell ref="A35:L35"/>
    <mergeCell ref="A41:B41"/>
    <mergeCell ref="A40:B40"/>
    <mergeCell ref="C40:L40"/>
    <mergeCell ref="C4:C5"/>
    <mergeCell ref="D4:D5"/>
    <mergeCell ref="E4:H4"/>
    <mergeCell ref="J4:J5"/>
    <mergeCell ref="I4:I5"/>
    <mergeCell ref="A37:B37"/>
    <mergeCell ref="A36:L36"/>
    <mergeCell ref="C37:L37"/>
    <mergeCell ref="A39:B39"/>
    <mergeCell ref="C39:L39"/>
    <mergeCell ref="A42:B42"/>
    <mergeCell ref="C41:L41"/>
    <mergeCell ref="C42:L42"/>
    <mergeCell ref="A38:B38"/>
    <mergeCell ref="C38:L38"/>
  </mergeCells>
  <pageMargins left="0.78740157480314965" right="0.39370078740157483" top="0.78740157480314965" bottom="0.39370078740157483" header="0.31496062992125984" footer="0.31496062992125984"/>
  <pageSetup paperSize="9" scale="61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O30014"/>
    </sheetView>
  </sheetViews>
  <sheetFormatPr defaultRowHeight="15"/>
  <sheetData>
    <row r="5" spans="1:19">
      <c r="A5" s="24" t="s">
        <v>23</v>
      </c>
      <c r="B5" t="e">
        <f>XLR_ERRNAME</f>
        <v>#NAME?</v>
      </c>
    </row>
    <row r="6" spans="1:19">
      <c r="A6" t="s">
        <v>24</v>
      </c>
      <c r="B6">
        <v>242</v>
      </c>
      <c r="C6" s="25" t="s">
        <v>25</v>
      </c>
      <c r="D6">
        <v>967</v>
      </c>
      <c r="E6" s="25" t="s">
        <v>26</v>
      </c>
      <c r="F6" s="25" t="s">
        <v>27</v>
      </c>
      <c r="G6" s="25" t="s">
        <v>28</v>
      </c>
      <c r="H6" s="25" t="s">
        <v>28</v>
      </c>
      <c r="I6" s="25" t="s">
        <v>28</v>
      </c>
      <c r="J6" s="25" t="s">
        <v>26</v>
      </c>
      <c r="K6" s="25" t="s">
        <v>29</v>
      </c>
      <c r="L6" s="25" t="s">
        <v>30</v>
      </c>
      <c r="M6" s="25" t="s">
        <v>31</v>
      </c>
      <c r="N6" s="25" t="s">
        <v>28</v>
      </c>
      <c r="O6">
        <v>1051</v>
      </c>
      <c r="P6" s="25" t="s">
        <v>32</v>
      </c>
      <c r="Q6">
        <v>0</v>
      </c>
      <c r="R6" s="25" t="s">
        <v>28</v>
      </c>
      <c r="S6" s="25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e.farrahova</cp:lastModifiedBy>
  <cp:lastPrinted>2014-02-07T08:38:22Z</cp:lastPrinted>
  <dcterms:created xsi:type="dcterms:W3CDTF">2013-12-19T08:11:42Z</dcterms:created>
  <dcterms:modified xsi:type="dcterms:W3CDTF">2014-02-12T10:48:14Z</dcterms:modified>
</cp:coreProperties>
</file>